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5\Reports on website\3Q\Aldagi\To Send\"/>
    </mc:Choice>
  </mc:AlternateContent>
  <xr:revisionPtr revIDLastSave="0" documentId="13_ncr:1_{AEBB70F7-00CA-43F0-B075-5B625DC12EF1}" xr6:coauthVersionLast="47" xr6:coauthVersionMax="47" xr10:uidLastSave="{00000000-0000-0000-0000-000000000000}"/>
  <bookViews>
    <workbookView xWindow="-108" yWindow="-108" windowWidth="23256" windowHeight="13896" tabRatio="840" activeTab="1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19" i="29"/>
  <c r="E49" i="28"/>
  <c r="E41" i="29" l="1"/>
  <c r="E22" i="29"/>
  <c r="E50" i="28"/>
  <c r="E43" i="29" l="1"/>
  <c r="E72" i="29" l="1"/>
  <c r="E74" i="29" s="1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<sst xmlns="http://schemas.openxmlformats.org/spreadsheetml/2006/main" count="210" uniqueCount="157">
  <si>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</si>
  <si>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</si>
  <si>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</si>
  <si>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</si>
  <si>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</si>
  <si>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</si>
  <si>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</si>
  <si>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</si>
  <si>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</si>
  <si>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</si>
  <si>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</si>
  <si>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</si>
  <si>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</si>
  <si>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</si>
  <si>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</si>
  <si>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</si>
  <si>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</si>
  <si>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</si>
  <si>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</si>
  <si>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</si>
  <si>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</si>
  <si>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</si>
  <si>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</si>
  <si>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</si>
  <si>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</si>
  <si>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</si>
  <si>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</si>
  <si>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</si>
  <si>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</si>
  <si>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</si>
  <si>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</si>
  <si>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</si>
  <si>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</si>
  <si>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</si>
  <si>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</si>
  <si>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</si>
  <si>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</si>
  <si>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</si>
  <si>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</si>
  <si>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</si>
  <si>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</si>
  <si>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</si>
  <si>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</si>
  <si>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</si>
  <si>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</si>
  <si>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</si>
  <si>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</si>
  <si>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</si>
  <si>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</si>
  <si>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</si>
  <si>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</si>
  <si>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</si>
  <si>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</si>
  <si>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</si>
  <si>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</si>
  <si>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</si>
  <si>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</si>
  <si>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</si>
  <si>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</si>
  <si>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</si>
  <si>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</si>
  <si>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</si>
  <si>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</si>
  <si>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</si>
  <si>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</si>
  <si>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</si>
  <si>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</si>
  <si>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</si>
  <si>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</si>
  <si>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</si>
  <si>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</si>
  <si>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</si>
  <si>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</si>
  <si>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</si>
  <si>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</si>
  <si>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</si>
  <si>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</si>
  <si>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</si>
  <si>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</si>
  <si>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</si>
  <si>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</si>
  <si>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</si>
  <si>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</si>
  <si>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</si>
  <si>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</si>
  <si>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</si>
  <si>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</si>
  <si>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</si>
  <si>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</si>
  <si>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</si>
  <si>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</si>
  <si>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</si>
  <si>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</si>
  <si>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</si>
  <si>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</si>
  <si>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</si>
  <si>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</si>
  <si>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</si>
  <si>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</si>
  <si>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</si>
  <si>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</si>
  <si>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</si>
  <si>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</si>
  <si>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</si>
  <si>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</si>
  <si>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</si>
  <si>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</si>
  <si>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</si>
  <si>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</si>
  <si>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</si>
  <si>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</si>
  <si>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</si>
  <si>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</si>
  <si>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</si>
  <si>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</si>
  <si>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</si>
  <si>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</si>
  <si>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</si>
  <si>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</si>
  <si>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</si>
  <si>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</si>
  <si>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</si>
  <si>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</si>
  <si>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</si>
  <si>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</si>
  <si>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</si>
  <si>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</si>
  <si>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</si>
  <si>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</si>
  <si>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</si>
  <si>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</si>
  <si>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</si>
  <si>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</si>
  <si>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</si>
  <si>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</si>
  <si>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</si>
  <si>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</si>
  <si>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</si>
  <si>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</si>
  <si>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</si>
  <si>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</si>
  <si>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</si>
  <si>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</si>
  <si>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</si>
  <si>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</si>
  <si>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</si>
  <si>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</si>
  <si>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</si>
  <si>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</si>
  <si>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</si>
  <si>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</si>
  <si>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</si>
  <si>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</si>
  <si>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Insurer:</t>
  </si>
  <si>
    <t>JSC Insurance Company Aldagi</t>
  </si>
  <si>
    <t>Reporting date: 30.09.2025</t>
  </si>
  <si>
    <t>Reporting period: 01.01.2025-30.09.2025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</si>
</sst>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5" xfId="6" applyFont="1" applyBorder="1" applyAlignment="1">
      <alignment horizontal="left" vertical="center"/>
    </xf>
    <xf numFmtId="0" fontId="12" fillId="0" borderId="26" xfId="9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3" fillId="0" borderId="26" xfId="6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6" xfId="0" applyFont="1" applyFill="1" applyBorder="1" applyAlignment="1">
      <alignment wrapText="1"/>
    </xf>
    <xf numFmtId="164" fontId="9" fillId="2" borderId="19" xfId="8" applyNumberFormat="1" applyFont="1" applyFill="1" applyBorder="1" applyAlignment="1">
      <alignment horizontal="right" vertical="center"/>
    </xf>
    <xf numFmtId="0" fontId="3" fillId="0" borderId="26" xfId="6" applyFont="1" applyBorder="1" applyAlignment="1">
      <alignment horizontal="left" vertical="center" wrapText="1"/>
    </xf>
    <xf numFmtId="164" fontId="9" fillId="2" borderId="18" xfId="8" applyNumberFormat="1" applyFont="1" applyFill="1" applyBorder="1" applyAlignment="1">
      <alignment horizontal="right" vertical="center"/>
    </xf>
    <xf numFmtId="0" fontId="2" fillId="2" borderId="24" xfId="6" applyFont="1" applyFill="1" applyBorder="1" applyAlignment="1">
      <alignment horizontal="left" vertical="center"/>
    </xf>
    <xf numFmtId="0" fontId="2" fillId="0" borderId="25" xfId="6" applyFont="1" applyBorder="1" applyAlignment="1">
      <alignment horizontal="left" vertical="center"/>
    </xf>
    <xf numFmtId="0" fontId="2" fillId="2" borderId="27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2" fillId="2" borderId="19" xfId="8" applyNumberFormat="1" applyFont="1" applyFill="1" applyBorder="1" applyAlignment="1">
      <alignment horizontal="right" vertical="center"/>
    </xf>
    <xf numFmtId="164" fontId="2" fillId="2" borderId="29" xfId="8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0" fontId="12" fillId="0" borderId="25" xfId="0" applyFont="1" applyBorder="1"/>
    <xf numFmtId="0" fontId="12" fillId="0" borderId="26" xfId="0" applyFont="1" applyBorder="1"/>
    <xf numFmtId="0" fontId="3" fillId="0" borderId="26" xfId="0" applyFont="1" applyBorder="1" applyAlignment="1">
      <alignment vertical="center"/>
    </xf>
    <xf numFmtId="0" fontId="13" fillId="0" borderId="30" xfId="0" applyFont="1" applyBorder="1" applyAlignment="1">
      <alignment horizontal="center" vertical="top" wrapText="1"/>
    </xf>
    <xf numFmtId="164" fontId="2" fillId="2" borderId="28" xfId="1" applyNumberFormat="1" applyFont="1" applyFill="1" applyBorder="1" applyAlignment="1">
      <alignment horizontal="right" vertical="center"/>
    </xf>
    <xf numFmtId="164" fontId="2" fillId="2" borderId="29" xfId="1" applyNumberFormat="1" applyFont="1" applyFill="1" applyBorder="1" applyAlignment="1">
      <alignment horizontal="right" vertical="center"/>
    </xf>
    <xf numFmtId="164" fontId="9" fillId="2" borderId="29" xfId="8" applyNumberFormat="1" applyFont="1" applyFill="1" applyBorder="1" applyAlignment="1">
      <alignment horizontal="right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zoomScaleNormal="100" workbookViewId="0">
      <selection activeCell="D1" sqref="D1:E1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7" x14ac:dyDescent="0.3">
      <c r="B1" s="103" t="s">
        <v>153</v>
      </c>
      <c r="C1" s="103"/>
      <c r="D1" s="103" t="s">
        <v>154</v>
      </c>
      <c r="E1" s="103"/>
    </row>
    <row r="2" spans="2:7" x14ac:dyDescent="0.3">
      <c r="B2" s="105"/>
      <c r="C2" s="105"/>
      <c r="D2" s="105"/>
      <c r="E2" s="105"/>
    </row>
    <row r="3" spans="2:7" x14ac:dyDescent="0.3">
      <c r="B3" s="3"/>
      <c r="C3" s="3"/>
    </row>
    <row r="4" spans="2:7" ht="18" customHeight="1" x14ac:dyDescent="0.4">
      <c r="B4" s="4"/>
      <c r="C4" s="74"/>
      <c r="D4" s="74" t="s">
        <v>57</v>
      </c>
      <c r="E4" s="74"/>
    </row>
    <row r="5" spans="2:7" ht="14.4" thickBot="1" x14ac:dyDescent="0.35">
      <c r="C5" s="75"/>
      <c r="D5" s="75" t="s">
        <v>155</v>
      </c>
      <c r="E5" s="1" t="s">
        <v>101</v>
      </c>
    </row>
    <row r="6" spans="2:7" s="9" customFormat="1" ht="14.4" thickBot="1" x14ac:dyDescent="0.3">
      <c r="B6" s="5"/>
      <c r="C6" s="6" t="s">
        <v>0</v>
      </c>
      <c r="D6" s="7"/>
      <c r="E6" s="8"/>
    </row>
    <row r="7" spans="2:7" s="9" customFormat="1" ht="6" customHeight="1" thickBot="1" x14ac:dyDescent="0.3">
      <c r="C7" s="10"/>
      <c r="E7" s="11"/>
    </row>
    <row r="8" spans="2:7" s="12" customFormat="1" ht="15.75" customHeight="1" thickBot="1" x14ac:dyDescent="0.3">
      <c r="C8" s="106" t="s">
        <v>58</v>
      </c>
      <c r="D8" s="107"/>
      <c r="E8" s="107"/>
    </row>
    <row r="9" spans="2:7" s="14" customFormat="1" ht="15" customHeight="1" x14ac:dyDescent="0.25">
      <c r="B9" s="67" t="s">
        <v>1</v>
      </c>
      <c r="C9" s="13">
        <v>1</v>
      </c>
      <c r="D9" s="86" t="s">
        <v>59</v>
      </c>
      <c r="E9" s="51">
        <v>15147351.087814275</v>
      </c>
      <c r="F9" s="28"/>
      <c r="G9" s="28"/>
    </row>
    <row r="10" spans="2:7" s="14" customFormat="1" ht="15" customHeight="1" x14ac:dyDescent="0.25">
      <c r="B10" s="68" t="s">
        <v>2</v>
      </c>
      <c r="C10" s="15">
        <v>2</v>
      </c>
      <c r="D10" s="88" t="s">
        <v>60</v>
      </c>
      <c r="E10" s="52">
        <v>66517247.884352751</v>
      </c>
      <c r="F10" s="28"/>
      <c r="G10" s="28"/>
    </row>
    <row r="11" spans="2:7" s="14" customFormat="1" ht="15" customHeight="1" x14ac:dyDescent="0.25">
      <c r="B11" s="68" t="s">
        <v>3</v>
      </c>
      <c r="C11" s="15">
        <v>3</v>
      </c>
      <c r="D11" s="88" t="s">
        <v>61</v>
      </c>
      <c r="E11" s="52">
        <v>1027037.88</v>
      </c>
      <c r="F11" s="28"/>
      <c r="G11" s="28"/>
    </row>
    <row r="12" spans="2:7" s="14" customFormat="1" ht="15" customHeight="1" x14ac:dyDescent="0.25">
      <c r="B12" s="68" t="s">
        <v>4</v>
      </c>
      <c r="C12" s="15">
        <v>4</v>
      </c>
      <c r="D12" s="88" t="s">
        <v>62</v>
      </c>
      <c r="E12" s="52">
        <v>19060798.542518098</v>
      </c>
      <c r="F12" s="28"/>
      <c r="G12" s="28"/>
    </row>
    <row r="13" spans="2:7" s="14" customFormat="1" x14ac:dyDescent="0.25">
      <c r="B13" s="68" t="s">
        <v>5</v>
      </c>
      <c r="C13" s="15">
        <v>5</v>
      </c>
      <c r="D13" s="88" t="s">
        <v>90</v>
      </c>
      <c r="E13" s="52">
        <v>9228843.3542301636</v>
      </c>
      <c r="F13" s="28"/>
      <c r="G13" s="28"/>
    </row>
    <row r="14" spans="2:7" s="14" customFormat="1" ht="15" customHeight="1" x14ac:dyDescent="0.25">
      <c r="B14" s="68" t="s">
        <v>6</v>
      </c>
      <c r="C14" s="15">
        <v>6</v>
      </c>
      <c r="D14" s="88" t="s">
        <v>63</v>
      </c>
      <c r="E14" s="52">
        <v>98619844.341141745</v>
      </c>
      <c r="F14" s="28"/>
      <c r="G14" s="28"/>
    </row>
    <row r="15" spans="2:7" s="14" customFormat="1" ht="15" customHeight="1" x14ac:dyDescent="0.25">
      <c r="B15" s="68" t="s">
        <v>7</v>
      </c>
      <c r="C15" s="15">
        <v>7</v>
      </c>
      <c r="D15" s="88" t="s">
        <v>64</v>
      </c>
      <c r="E15" s="52">
        <v>17577647.836219236</v>
      </c>
      <c r="F15" s="28"/>
      <c r="G15" s="28"/>
    </row>
    <row r="16" spans="2:7" s="14" customFormat="1" ht="15" customHeight="1" x14ac:dyDescent="0.25">
      <c r="B16" s="68" t="s">
        <v>8</v>
      </c>
      <c r="C16" s="15">
        <v>8</v>
      </c>
      <c r="D16" s="96" t="s">
        <v>91</v>
      </c>
      <c r="E16" s="52">
        <v>458939.22000000009</v>
      </c>
      <c r="F16" s="28"/>
      <c r="G16" s="28"/>
    </row>
    <row r="17" spans="2:7" s="14" customFormat="1" ht="15" customHeight="1" x14ac:dyDescent="0.25">
      <c r="B17" s="68" t="s">
        <v>9</v>
      </c>
      <c r="C17" s="15">
        <v>9</v>
      </c>
      <c r="D17" s="90" t="s">
        <v>110</v>
      </c>
      <c r="E17" s="52">
        <v>63003.159000000007</v>
      </c>
      <c r="F17" s="28"/>
      <c r="G17" s="28"/>
    </row>
    <row r="18" spans="2:7" s="14" customFormat="1" ht="15" customHeight="1" x14ac:dyDescent="0.25">
      <c r="B18" s="68" t="s">
        <v>10</v>
      </c>
      <c r="C18" s="15">
        <v>10</v>
      </c>
      <c r="D18" s="89" t="s">
        <v>65</v>
      </c>
      <c r="E18" s="52">
        <v>629901.82330410858</v>
      </c>
      <c r="F18" s="28"/>
      <c r="G18" s="28"/>
    </row>
    <row r="19" spans="2:7" s="14" customFormat="1" ht="15" customHeight="1" x14ac:dyDescent="0.25">
      <c r="B19" s="68" t="s">
        <v>11</v>
      </c>
      <c r="C19" s="15">
        <v>11</v>
      </c>
      <c r="D19" s="90" t="s">
        <v>92</v>
      </c>
      <c r="E19" s="52">
        <v>17705397.438326523</v>
      </c>
      <c r="F19" s="28"/>
      <c r="G19" s="28"/>
    </row>
    <row r="20" spans="2:7" s="14" customFormat="1" ht="15" customHeight="1" x14ac:dyDescent="0.25">
      <c r="B20" s="68" t="s">
        <v>12</v>
      </c>
      <c r="C20" s="15">
        <v>12</v>
      </c>
      <c r="D20" s="88" t="s">
        <v>66</v>
      </c>
      <c r="E20" s="52">
        <v>31774545.701879431</v>
      </c>
      <c r="F20" s="28"/>
      <c r="G20" s="28"/>
    </row>
    <row r="21" spans="2:7" s="14" customFormat="1" ht="15" customHeight="1" x14ac:dyDescent="0.25">
      <c r="B21" s="68" t="s">
        <v>13</v>
      </c>
      <c r="C21" s="15">
        <v>13</v>
      </c>
      <c r="D21" s="90" t="s">
        <v>67</v>
      </c>
      <c r="E21" s="52">
        <v>5229098.0399999982</v>
      </c>
      <c r="F21" s="28"/>
      <c r="G21" s="28"/>
    </row>
    <row r="22" spans="2:7" s="14" customFormat="1" ht="15" customHeight="1" x14ac:dyDescent="0.25">
      <c r="B22" s="68" t="s">
        <v>14</v>
      </c>
      <c r="C22" s="15">
        <v>14</v>
      </c>
      <c r="D22" s="88" t="s">
        <v>111</v>
      </c>
      <c r="E22" s="52">
        <v>9554460.7399998363</v>
      </c>
      <c r="F22" s="28"/>
      <c r="G22" s="28"/>
    </row>
    <row r="23" spans="2:7" s="14" customFormat="1" ht="15" customHeight="1" x14ac:dyDescent="0.25">
      <c r="B23" s="68" t="s">
        <v>15</v>
      </c>
      <c r="C23" s="15">
        <v>15</v>
      </c>
      <c r="D23" s="88" t="s">
        <v>93</v>
      </c>
      <c r="E23" s="52">
        <v>0</v>
      </c>
      <c r="F23" s="28"/>
      <c r="G23" s="28"/>
    </row>
    <row r="24" spans="2:7" s="14" customFormat="1" ht="15" customHeight="1" x14ac:dyDescent="0.25">
      <c r="B24" s="68" t="s">
        <v>16</v>
      </c>
      <c r="C24" s="15">
        <v>16</v>
      </c>
      <c r="D24" s="88" t="s">
        <v>112</v>
      </c>
      <c r="E24" s="52">
        <v>21867779.796051517</v>
      </c>
      <c r="F24" s="28"/>
      <c r="G24" s="28"/>
    </row>
    <row r="25" spans="2:7" s="14" customFormat="1" ht="15" customHeight="1" x14ac:dyDescent="0.25">
      <c r="B25" s="68" t="s">
        <v>17</v>
      </c>
      <c r="C25" s="15">
        <v>17</v>
      </c>
      <c r="D25" s="88" t="s">
        <v>68</v>
      </c>
      <c r="E25" s="52">
        <v>0</v>
      </c>
      <c r="F25" s="28"/>
      <c r="G25" s="28"/>
    </row>
    <row r="26" spans="2:7" s="14" customFormat="1" ht="15" customHeight="1" x14ac:dyDescent="0.25">
      <c r="B26" s="68" t="s">
        <v>18</v>
      </c>
      <c r="C26" s="15">
        <v>18</v>
      </c>
      <c r="D26" s="88" t="s">
        <v>69</v>
      </c>
      <c r="E26" s="52">
        <v>16444833.041998414</v>
      </c>
      <c r="F26" s="28"/>
      <c r="G26" s="28"/>
    </row>
    <row r="27" spans="2:7" s="17" customFormat="1" ht="16.8" thickBot="1" x14ac:dyDescent="0.4">
      <c r="B27" s="69" t="s">
        <v>19</v>
      </c>
      <c r="C27" s="16">
        <v>19</v>
      </c>
      <c r="D27" s="85" t="s">
        <v>117</v>
      </c>
      <c r="E27" s="97">
        <f>SUM(E9:E26)</f>
        <v>330906729.88683611</v>
      </c>
      <c r="F27" s="28"/>
      <c r="G27" s="28"/>
    </row>
    <row r="28" spans="2:7" s="12" customFormat="1" ht="6" customHeight="1" thickBot="1" x14ac:dyDescent="0.3">
      <c r="B28" s="18"/>
      <c r="C28" s="19"/>
      <c r="D28" s="20"/>
      <c r="E28" s="21"/>
      <c r="F28" s="28"/>
      <c r="G28" s="28"/>
    </row>
    <row r="29" spans="2:7" s="12" customFormat="1" ht="15.75" customHeight="1" thickBot="1" x14ac:dyDescent="0.3">
      <c r="B29" s="18"/>
      <c r="C29" s="106" t="s">
        <v>76</v>
      </c>
      <c r="D29" s="107"/>
      <c r="E29" s="120"/>
      <c r="F29" s="28"/>
      <c r="G29" s="28"/>
    </row>
    <row r="30" spans="2:7" s="14" customFormat="1" ht="15" customHeight="1" x14ac:dyDescent="0.3">
      <c r="B30" s="67" t="s">
        <v>20</v>
      </c>
      <c r="C30" s="13">
        <v>20</v>
      </c>
      <c r="D30" s="117" t="s">
        <v>113</v>
      </c>
      <c r="E30" s="121">
        <v>128377592.15792114</v>
      </c>
      <c r="F30" s="28"/>
      <c r="G30" s="28"/>
    </row>
    <row r="31" spans="2:7" s="14" customFormat="1" ht="15" customHeight="1" x14ac:dyDescent="0.3">
      <c r="B31" s="68" t="s">
        <v>21</v>
      </c>
      <c r="C31" s="15">
        <v>21</v>
      </c>
      <c r="D31" s="118" t="s">
        <v>70</v>
      </c>
      <c r="E31" s="122">
        <v>71404158.39298825</v>
      </c>
      <c r="F31" s="28"/>
      <c r="G31" s="28"/>
    </row>
    <row r="32" spans="2:7" s="14" customFormat="1" ht="15" customHeight="1" x14ac:dyDescent="0.25">
      <c r="B32" s="68" t="s">
        <v>22</v>
      </c>
      <c r="C32" s="15">
        <v>22</v>
      </c>
      <c r="D32" s="96" t="s">
        <v>114</v>
      </c>
      <c r="E32" s="122">
        <v>0</v>
      </c>
      <c r="F32" s="28"/>
      <c r="G32" s="28"/>
    </row>
    <row r="33" spans="2:7" s="14" customFormat="1" ht="15" customHeight="1" x14ac:dyDescent="0.3">
      <c r="B33" s="68" t="s">
        <v>23</v>
      </c>
      <c r="C33" s="15">
        <v>23</v>
      </c>
      <c r="D33" s="118" t="s">
        <v>71</v>
      </c>
      <c r="E33" s="122">
        <v>8373488.2620351752</v>
      </c>
      <c r="F33" s="28"/>
      <c r="G33" s="28"/>
    </row>
    <row r="34" spans="2:7" s="14" customFormat="1" ht="15" customHeight="1" x14ac:dyDescent="0.3">
      <c r="B34" s="68" t="s">
        <v>24</v>
      </c>
      <c r="C34" s="15">
        <v>24</v>
      </c>
      <c r="D34" s="118" t="s">
        <v>72</v>
      </c>
      <c r="E34" s="122">
        <v>5769601.7100000056</v>
      </c>
      <c r="F34" s="28"/>
      <c r="G34" s="28"/>
    </row>
    <row r="35" spans="2:7" s="14" customFormat="1" ht="15" customHeight="1" x14ac:dyDescent="0.25">
      <c r="B35" s="68" t="s">
        <v>25</v>
      </c>
      <c r="C35" s="15">
        <v>25</v>
      </c>
      <c r="D35" s="119" t="s">
        <v>115</v>
      </c>
      <c r="E35" s="122">
        <v>0</v>
      </c>
      <c r="F35" s="28"/>
      <c r="G35" s="28"/>
    </row>
    <row r="36" spans="2:7" s="14" customFormat="1" ht="15" customHeight="1" x14ac:dyDescent="0.25">
      <c r="B36" s="68" t="s">
        <v>26</v>
      </c>
      <c r="C36" s="15">
        <v>26</v>
      </c>
      <c r="D36" s="119" t="s">
        <v>116</v>
      </c>
      <c r="E36" s="122">
        <v>-1.381917125399923E-3</v>
      </c>
      <c r="F36" s="28"/>
      <c r="G36" s="28"/>
    </row>
    <row r="37" spans="2:7" s="14" customFormat="1" ht="15" customHeight="1" x14ac:dyDescent="0.25">
      <c r="B37" s="68" t="s">
        <v>27</v>
      </c>
      <c r="C37" s="15">
        <v>27</v>
      </c>
      <c r="D37" s="119" t="s">
        <v>73</v>
      </c>
      <c r="E37" s="122">
        <v>1867528.0027528072</v>
      </c>
      <c r="F37" s="28"/>
      <c r="G37" s="28"/>
    </row>
    <row r="38" spans="2:7" s="14" customFormat="1" ht="15" customHeight="1" x14ac:dyDescent="0.3">
      <c r="B38" s="68" t="s">
        <v>28</v>
      </c>
      <c r="C38" s="15">
        <v>28</v>
      </c>
      <c r="D38" s="118" t="s">
        <v>74</v>
      </c>
      <c r="E38" s="122">
        <v>0</v>
      </c>
      <c r="F38" s="28"/>
      <c r="G38" s="28"/>
    </row>
    <row r="39" spans="2:7" s="14" customFormat="1" ht="15" customHeight="1" x14ac:dyDescent="0.3">
      <c r="B39" s="68" t="s">
        <v>29</v>
      </c>
      <c r="C39" s="15">
        <v>29</v>
      </c>
      <c r="D39" s="118" t="s">
        <v>75</v>
      </c>
      <c r="E39" s="122">
        <v>15652257.911873771</v>
      </c>
      <c r="F39" s="28"/>
      <c r="G39" s="28"/>
    </row>
    <row r="40" spans="2:7" s="17" customFormat="1" ht="16.8" thickBot="1" x14ac:dyDescent="0.4">
      <c r="B40" s="69" t="s">
        <v>30</v>
      </c>
      <c r="C40" s="16">
        <v>30</v>
      </c>
      <c r="D40" s="85" t="s">
        <v>118</v>
      </c>
      <c r="E40" s="95">
        <f>SUM(E30:E39)</f>
        <v>231444626.43618923</v>
      </c>
      <c r="F40" s="28"/>
      <c r="G40" s="28"/>
    </row>
    <row r="41" spans="2:7" s="12" customFormat="1" ht="6" customHeight="1" thickBot="1" x14ac:dyDescent="0.3">
      <c r="B41" s="22"/>
      <c r="C41" s="23"/>
      <c r="D41" s="20"/>
      <c r="E41" s="21"/>
      <c r="F41" s="28"/>
      <c r="G41" s="28"/>
    </row>
    <row r="42" spans="2:7" s="12" customFormat="1" ht="16.8" customHeight="1" thickBot="1" x14ac:dyDescent="0.3">
      <c r="B42" s="22"/>
      <c r="C42" s="106" t="s">
        <v>94</v>
      </c>
      <c r="D42" s="107"/>
      <c r="E42" s="120"/>
      <c r="F42" s="28"/>
      <c r="G42" s="28"/>
    </row>
    <row r="43" spans="2:7" s="14" customFormat="1" ht="15" customHeight="1" x14ac:dyDescent="0.3">
      <c r="B43" s="67" t="s">
        <v>31</v>
      </c>
      <c r="C43" s="13">
        <v>31</v>
      </c>
      <c r="D43" s="117" t="s">
        <v>77</v>
      </c>
      <c r="E43" s="121">
        <v>1889155.350000001</v>
      </c>
      <c r="F43" s="28"/>
      <c r="G43" s="28"/>
    </row>
    <row r="44" spans="2:7" s="14" customFormat="1" ht="15" customHeight="1" x14ac:dyDescent="0.3">
      <c r="B44" s="68" t="s">
        <v>32</v>
      </c>
      <c r="C44" s="15">
        <v>32</v>
      </c>
      <c r="D44" s="118" t="s">
        <v>96</v>
      </c>
      <c r="E44" s="122">
        <v>13222708.110009907</v>
      </c>
      <c r="F44" s="28"/>
      <c r="G44" s="28"/>
    </row>
    <row r="45" spans="2:7" s="14" customFormat="1" ht="15" customHeight="1" x14ac:dyDescent="0.3">
      <c r="B45" s="68" t="s">
        <v>33</v>
      </c>
      <c r="C45" s="15">
        <v>33</v>
      </c>
      <c r="D45" s="118" t="s">
        <v>97</v>
      </c>
      <c r="E45" s="122">
        <v>0</v>
      </c>
      <c r="F45" s="28"/>
      <c r="G45" s="28"/>
    </row>
    <row r="46" spans="2:7" s="14" customFormat="1" ht="15" customHeight="1" x14ac:dyDescent="0.3">
      <c r="B46" s="68" t="s">
        <v>34</v>
      </c>
      <c r="C46" s="15">
        <v>34</v>
      </c>
      <c r="D46" s="118" t="s">
        <v>95</v>
      </c>
      <c r="E46" s="122">
        <v>58204516.137230545</v>
      </c>
      <c r="F46" s="28"/>
      <c r="G46" s="28"/>
    </row>
    <row r="47" spans="2:7" s="14" customFormat="1" ht="15" customHeight="1" x14ac:dyDescent="0.3">
      <c r="B47" s="68" t="s">
        <v>35</v>
      </c>
      <c r="C47" s="15">
        <v>35</v>
      </c>
      <c r="D47" s="118" t="s">
        <v>98</v>
      </c>
      <c r="E47" s="122">
        <v>26145723.683406346</v>
      </c>
      <c r="F47" s="28"/>
      <c r="G47" s="28"/>
    </row>
    <row r="48" spans="2:7" s="14" customFormat="1" ht="15" customHeight="1" x14ac:dyDescent="0.3">
      <c r="B48" s="68" t="s">
        <v>36</v>
      </c>
      <c r="C48" s="15">
        <v>36</v>
      </c>
      <c r="D48" s="118" t="s">
        <v>78</v>
      </c>
      <c r="E48" s="122">
        <v>0</v>
      </c>
      <c r="F48" s="28"/>
      <c r="G48" s="28"/>
    </row>
    <row r="49" spans="2:8" s="17" customFormat="1" ht="16.2" x14ac:dyDescent="0.35">
      <c r="B49" s="68" t="s">
        <v>37</v>
      </c>
      <c r="C49" s="24">
        <v>37</v>
      </c>
      <c r="D49" s="94" t="s">
        <v>99</v>
      </c>
      <c r="E49" s="123">
        <f>SUM(E43+E44-E45+E46+E47+E48)</f>
        <v>99462103.280646801</v>
      </c>
      <c r="F49" s="28"/>
      <c r="G49" s="28"/>
    </row>
    <row r="50" spans="2:8" s="17" customFormat="1" ht="16.8" thickBot="1" x14ac:dyDescent="0.4">
      <c r="B50" s="69" t="s">
        <v>38</v>
      </c>
      <c r="C50" s="25">
        <v>38</v>
      </c>
      <c r="D50" s="85" t="s">
        <v>100</v>
      </c>
      <c r="E50" s="95">
        <f>E40+E49</f>
        <v>330906729.71683604</v>
      </c>
      <c r="F50" s="28"/>
      <c r="G50" s="28"/>
      <c r="H50" s="84"/>
    </row>
    <row r="51" spans="2:8" x14ac:dyDescent="0.3">
      <c r="E51" s="30"/>
    </row>
    <row r="52" spans="2:8" ht="32.25" customHeight="1" x14ac:dyDescent="0.3">
      <c r="C52" s="73"/>
      <c r="D52" s="104" t="s">
        <v>152</v>
      </c>
      <c r="E52" s="104"/>
    </row>
    <row r="53" spans="2:8" ht="9" customHeight="1" x14ac:dyDescent="0.3">
      <c r="D53" s="27"/>
    </row>
    <row r="54" spans="2:8" x14ac:dyDescent="0.3">
      <c r="C54" s="104"/>
      <c r="D54" s="104"/>
      <c r="E54" s="26"/>
    </row>
    <row r="55" spans="2:8" ht="9" customHeight="1" x14ac:dyDescent="0.3">
      <c r="D55" s="27"/>
    </row>
    <row r="56" spans="2:8" x14ac:dyDescent="0.3">
      <c r="C56" s="104"/>
      <c r="D56" s="104"/>
    </row>
  </sheetData>
  <mergeCells count="9">
    <mergeCell ref="B1:C1"/>
    <mergeCell ref="D1:E1"/>
    <mergeCell ref="C54:D54"/>
    <mergeCell ref="C56:D56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tabSelected="1" zoomScaleNormal="100" workbookViewId="0">
      <selection activeCell="C76" sqref="C76:D76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03" t="s">
        <v>153</v>
      </c>
      <c r="C1" s="103"/>
      <c r="D1" s="103" t="s">
        <v>154</v>
      </c>
      <c r="E1" s="103"/>
      <c r="F1" s="59"/>
      <c r="G1" s="59"/>
      <c r="H1" s="59"/>
      <c r="I1" s="59"/>
      <c r="J1" s="59"/>
      <c r="K1" s="59"/>
    </row>
    <row r="2" spans="2:11" ht="15" customHeight="1" x14ac:dyDescent="0.25">
      <c r="B2" s="103"/>
      <c r="C2" s="103"/>
      <c r="D2" s="103"/>
      <c r="E2" s="103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11" t="s">
        <v>79</v>
      </c>
      <c r="E4" s="111"/>
      <c r="F4" s="60"/>
      <c r="G4" s="60"/>
      <c r="H4" s="60"/>
      <c r="I4" s="60"/>
      <c r="J4" s="60"/>
    </row>
    <row r="5" spans="2:11" ht="15" customHeight="1" thickBot="1" x14ac:dyDescent="0.35">
      <c r="D5" s="75" t="s">
        <v>156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08" t="s">
        <v>102</v>
      </c>
      <c r="D8" s="108"/>
      <c r="E8" s="108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86" t="s">
        <v>103</v>
      </c>
      <c r="E9" s="112">
        <v>153958002.0216105</v>
      </c>
      <c r="F9" s="59"/>
      <c r="G9" s="93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87" t="s">
        <v>80</v>
      </c>
      <c r="E10" s="113">
        <v>54599406.12919002</v>
      </c>
      <c r="F10" s="59"/>
      <c r="G10" s="93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88" t="s">
        <v>104</v>
      </c>
      <c r="E11" s="113">
        <v>14558268.000755325</v>
      </c>
      <c r="F11" s="59"/>
      <c r="G11" s="93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88" t="s">
        <v>105</v>
      </c>
      <c r="E12" s="113">
        <v>9718648.9756321087</v>
      </c>
      <c r="F12" s="59"/>
      <c r="G12" s="93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89" t="s">
        <v>148</v>
      </c>
      <c r="E13" s="115">
        <f>E9-E10-E11+E12</f>
        <v>94518976.867297262</v>
      </c>
      <c r="F13" s="59"/>
      <c r="G13" s="93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87" t="s">
        <v>81</v>
      </c>
      <c r="E14" s="113">
        <v>59616717.239181317</v>
      </c>
      <c r="F14" s="59"/>
      <c r="G14" s="93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87" t="s">
        <v>82</v>
      </c>
      <c r="E15" s="113">
        <v>9174112.0999999978</v>
      </c>
      <c r="F15" s="59"/>
      <c r="G15" s="93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88" t="s">
        <v>106</v>
      </c>
      <c r="E16" s="113">
        <v>5722484.7117752954</v>
      </c>
      <c r="F16" s="59"/>
      <c r="G16" s="93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88" t="s">
        <v>107</v>
      </c>
      <c r="E17" s="113">
        <v>454669.05538614863</v>
      </c>
      <c r="F17" s="59"/>
      <c r="G17" s="93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88" t="s">
        <v>119</v>
      </c>
      <c r="E18" s="113">
        <v>6653827.6449997984</v>
      </c>
      <c r="F18" s="59"/>
      <c r="G18" s="93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89" t="s">
        <v>149</v>
      </c>
      <c r="E19" s="115">
        <f>E14-E15+E16-E17-E18</f>
        <v>49056593.150570661</v>
      </c>
      <c r="F19" s="59"/>
      <c r="G19" s="93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0" t="s">
        <v>108</v>
      </c>
      <c r="E20" s="113">
        <v>0</v>
      </c>
      <c r="F20" s="59"/>
      <c r="G20" s="93"/>
      <c r="H20" s="64"/>
      <c r="I20" s="64"/>
      <c r="J20" s="64"/>
      <c r="K20" s="64"/>
    </row>
    <row r="21" spans="2:11" s="14" customFormat="1" ht="15" customHeight="1" x14ac:dyDescent="0.25">
      <c r="B21" s="40" t="s">
        <v>13</v>
      </c>
      <c r="C21" s="15">
        <v>13</v>
      </c>
      <c r="D21" s="89" t="s">
        <v>109</v>
      </c>
      <c r="E21" s="113">
        <v>-13507176.443390839</v>
      </c>
      <c r="F21" s="59"/>
      <c r="G21" s="93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100" t="s">
        <v>123</v>
      </c>
      <c r="E22" s="116">
        <f>E13-E19-E20+E21</f>
        <v>31955207.273335762</v>
      </c>
      <c r="F22" s="59"/>
      <c r="G22" s="93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93"/>
      <c r="H23" s="59"/>
      <c r="I23" s="59"/>
      <c r="J23" s="59"/>
      <c r="K23" s="59"/>
    </row>
    <row r="24" spans="2:11" ht="15" customHeight="1" thickBot="1" x14ac:dyDescent="0.3">
      <c r="C24" s="108" t="s">
        <v>83</v>
      </c>
      <c r="D24" s="108"/>
      <c r="E24" s="108"/>
      <c r="F24" s="59"/>
      <c r="G24" s="93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86" t="s">
        <v>103</v>
      </c>
      <c r="E25" s="112">
        <v>30636830.136302944</v>
      </c>
      <c r="F25" s="59"/>
      <c r="G25" s="93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87" t="s">
        <v>80</v>
      </c>
      <c r="E26" s="113">
        <v>927320.70744467108</v>
      </c>
      <c r="F26" s="59"/>
      <c r="G26" s="93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88" t="s">
        <v>104</v>
      </c>
      <c r="E27" s="113">
        <v>51510.584793000482</v>
      </c>
      <c r="F27" s="59"/>
      <c r="G27" s="93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88" t="s">
        <v>105</v>
      </c>
      <c r="E28" s="113">
        <v>43402.05572343526</v>
      </c>
      <c r="F28" s="59"/>
      <c r="G28" s="93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89" t="s">
        <v>150</v>
      </c>
      <c r="E29" s="115">
        <f>E25-E26-E27+E28</f>
        <v>29701400.899788707</v>
      </c>
      <c r="F29" s="59"/>
      <c r="G29" s="93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87" t="s">
        <v>81</v>
      </c>
      <c r="E30" s="113">
        <v>15856697.723333335</v>
      </c>
      <c r="F30" s="59"/>
      <c r="G30" s="93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87" t="s">
        <v>82</v>
      </c>
      <c r="E31" s="113">
        <v>502861.58999999991</v>
      </c>
      <c r="F31" s="59"/>
      <c r="G31" s="93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88" t="s">
        <v>106</v>
      </c>
      <c r="E32" s="113">
        <v>-676559.75443801703</v>
      </c>
      <c r="F32" s="59"/>
      <c r="G32" s="93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88" t="s">
        <v>107</v>
      </c>
      <c r="E33" s="113">
        <v>-99461.579243599874</v>
      </c>
      <c r="F33" s="59"/>
      <c r="G33" s="93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88" t="s">
        <v>120</v>
      </c>
      <c r="E34" s="113">
        <v>0</v>
      </c>
      <c r="F34" s="59"/>
      <c r="G34" s="93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89" t="s">
        <v>151</v>
      </c>
      <c r="E35" s="115">
        <f>E30-E31+E32-E33-E34</f>
        <v>14776737.958138919</v>
      </c>
      <c r="F35" s="59"/>
      <c r="G35" s="93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87" t="s">
        <v>121</v>
      </c>
      <c r="E36" s="113">
        <v>0</v>
      </c>
      <c r="F36" s="59"/>
      <c r="G36" s="93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91" t="s">
        <v>122</v>
      </c>
      <c r="E37" s="113">
        <v>0</v>
      </c>
      <c r="F37" s="59"/>
      <c r="G37" s="93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89" t="s">
        <v>124</v>
      </c>
      <c r="E38" s="113">
        <v>0</v>
      </c>
      <c r="F38" s="59"/>
      <c r="G38" s="93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0" t="s">
        <v>108</v>
      </c>
      <c r="E39" s="113">
        <v>0</v>
      </c>
      <c r="F39" s="59"/>
      <c r="G39" s="93"/>
      <c r="H39" s="64"/>
      <c r="I39" s="64"/>
      <c r="J39" s="64"/>
      <c r="K39" s="64"/>
    </row>
    <row r="40" spans="2:11" s="14" customFormat="1" ht="15" customHeight="1" x14ac:dyDescent="0.25">
      <c r="B40" s="40" t="s">
        <v>30</v>
      </c>
      <c r="C40" s="15">
        <v>30</v>
      </c>
      <c r="D40" s="89" t="s">
        <v>109</v>
      </c>
      <c r="E40" s="113">
        <v>10176.299160754726</v>
      </c>
      <c r="F40" s="59"/>
      <c r="G40" s="93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92" t="s">
        <v>125</v>
      </c>
      <c r="E41" s="116">
        <f>E29-E35+E38-E39+E40</f>
        <v>14934839.240810543</v>
      </c>
      <c r="F41" s="59"/>
      <c r="G41" s="93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93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1" t="s">
        <v>126</v>
      </c>
      <c r="E43" s="55">
        <f>E22+E41</f>
        <v>46890046.514146306</v>
      </c>
      <c r="F43" s="59"/>
      <c r="G43" s="93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93"/>
      <c r="H44" s="59"/>
      <c r="I44" s="59"/>
      <c r="J44" s="59"/>
      <c r="K44" s="59"/>
    </row>
    <row r="45" spans="2:11" ht="15" customHeight="1" thickBot="1" x14ac:dyDescent="0.3">
      <c r="C45" s="19"/>
      <c r="D45" s="108" t="s">
        <v>127</v>
      </c>
      <c r="E45" s="108"/>
      <c r="F45" s="59"/>
      <c r="G45" s="93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2" t="s">
        <v>128</v>
      </c>
      <c r="E46" s="53">
        <v>0</v>
      </c>
      <c r="F46" s="59"/>
      <c r="G46" s="93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79" t="s">
        <v>129</v>
      </c>
      <c r="E47" s="54">
        <v>0</v>
      </c>
      <c r="F47" s="59"/>
      <c r="G47" s="93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78" t="s">
        <v>130</v>
      </c>
      <c r="E48" s="54">
        <v>0</v>
      </c>
      <c r="F48" s="59"/>
      <c r="G48" s="93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0" t="s">
        <v>131</v>
      </c>
      <c r="E49" s="56">
        <v>0</v>
      </c>
      <c r="F49" s="59"/>
      <c r="G49" s="93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93"/>
      <c r="H50" s="59"/>
      <c r="I50" s="59"/>
      <c r="J50" s="59"/>
      <c r="K50" s="59"/>
    </row>
    <row r="51" spans="2:11" ht="15" customHeight="1" thickBot="1" x14ac:dyDescent="0.3">
      <c r="C51" s="108" t="s">
        <v>84</v>
      </c>
      <c r="D51" s="108"/>
      <c r="E51" s="108"/>
      <c r="F51" s="59"/>
      <c r="G51" s="93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86" t="s">
        <v>132</v>
      </c>
      <c r="E52" s="112">
        <v>5104673.3018059805</v>
      </c>
      <c r="F52" s="59"/>
      <c r="G52" s="93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88" t="s">
        <v>133</v>
      </c>
      <c r="E53" s="113">
        <v>0</v>
      </c>
      <c r="F53" s="59"/>
      <c r="G53" s="93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88" t="s">
        <v>134</v>
      </c>
      <c r="E54" s="113">
        <v>1342588.5420913044</v>
      </c>
      <c r="F54" s="59"/>
      <c r="G54" s="93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88" t="s">
        <v>135</v>
      </c>
      <c r="E55" s="113">
        <v>640510.43091672729</v>
      </c>
      <c r="F55" s="59"/>
      <c r="G55" s="93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89" t="s">
        <v>136</v>
      </c>
      <c r="E56" s="113">
        <v>51078.850701369847</v>
      </c>
      <c r="F56" s="59"/>
      <c r="G56" s="93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90" t="s">
        <v>137</v>
      </c>
      <c r="E57" s="113">
        <v>2546264.6678497423</v>
      </c>
      <c r="F57" s="59"/>
      <c r="G57" s="93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88" t="s">
        <v>138</v>
      </c>
      <c r="E58" s="113">
        <v>0</v>
      </c>
      <c r="F58" s="59"/>
      <c r="G58" s="93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88" t="s">
        <v>139</v>
      </c>
      <c r="E59" s="113">
        <v>2974.9804383561664</v>
      </c>
      <c r="F59" s="59"/>
      <c r="G59" s="93"/>
      <c r="H59" s="59"/>
      <c r="I59" s="59"/>
      <c r="J59" s="59"/>
      <c r="K59" s="59"/>
    </row>
    <row r="60" spans="2:11" ht="15" customHeight="1" x14ac:dyDescent="0.25">
      <c r="B60" s="40" t="s">
        <v>45</v>
      </c>
      <c r="C60" s="41">
        <v>45</v>
      </c>
      <c r="D60" s="88" t="s">
        <v>140</v>
      </c>
      <c r="E60" s="113">
        <v>0</v>
      </c>
      <c r="F60" s="59"/>
      <c r="G60" s="93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98" t="s">
        <v>85</v>
      </c>
      <c r="E61" s="114">
        <f>SUM(E52:E60)</f>
        <v>9688090.77380348</v>
      </c>
      <c r="F61" s="59"/>
      <c r="G61" s="93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93"/>
      <c r="H62" s="66"/>
      <c r="I62" s="66"/>
      <c r="J62" s="66"/>
      <c r="K62" s="66"/>
    </row>
    <row r="63" spans="2:11" s="43" customFormat="1" ht="15" customHeight="1" thickBot="1" x14ac:dyDescent="0.3">
      <c r="C63" s="109" t="s">
        <v>141</v>
      </c>
      <c r="D63" s="109"/>
      <c r="E63" s="109"/>
      <c r="F63" s="59"/>
      <c r="G63" s="93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16295110.730000097</v>
      </c>
      <c r="F64" s="59"/>
      <c r="G64" s="93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7935348.889999724</v>
      </c>
      <c r="F65" s="59"/>
      <c r="G65" s="93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321519.66618749878</v>
      </c>
      <c r="F66" s="59"/>
      <c r="G66" s="93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2768412.1100005591</v>
      </c>
      <c r="F67" s="59"/>
      <c r="G67" s="93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367371.55943532148</v>
      </c>
      <c r="F68" s="59"/>
      <c r="G68" s="93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93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3" t="s">
        <v>144</v>
      </c>
      <c r="E70" s="56">
        <v>-2717728.3689202401</v>
      </c>
      <c r="F70" s="59"/>
      <c r="G70" s="93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93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99" t="s">
        <v>146</v>
      </c>
      <c r="E72" s="101">
        <f>E43+E49+E61-E64-E65-E66-E67-E68-E69+E70</f>
        <v>26172645.963406347</v>
      </c>
      <c r="F72" s="59"/>
      <c r="G72" s="93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89" t="s">
        <v>145</v>
      </c>
      <c r="E73" s="52">
        <v>26922.280000002385</v>
      </c>
      <c r="F73" s="59"/>
      <c r="G73" s="93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00" t="s">
        <v>147</v>
      </c>
      <c r="E74" s="102">
        <f>E72-E73</f>
        <v>26145723.683406346</v>
      </c>
      <c r="F74" s="93"/>
      <c r="G74" s="93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10" t="s">
        <v>152</v>
      </c>
      <c r="D76" s="110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10"/>
      <c r="D78" s="110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2025-11-24T10:06:11Z</dcterms:modified>
</cp:coreProperties>
</file>